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Šef računovodstva\Desktop\2024\"/>
    </mc:Choice>
  </mc:AlternateContent>
  <xr:revisionPtr revIDLastSave="0" documentId="8_{BE5FDEA6-D7B0-4F07-9D16-8B55FDA12E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JEDLOG JVP" sheetId="3" r:id="rId1"/>
  </sheets>
  <definedNames>
    <definedName name="_xlnm.Print_Titles" localSheetId="0">'PRIJEDLOG JVP'!$22:$23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2" i="3" l="1"/>
  <c r="H91" i="3"/>
  <c r="H90" i="3" s="1"/>
  <c r="H89" i="3" s="1"/>
  <c r="H88" i="3" s="1"/>
  <c r="I99" i="3"/>
  <c r="I98" i="3"/>
  <c r="I97" i="3"/>
  <c r="I96" i="3"/>
  <c r="I95" i="3"/>
  <c r="I94" i="3"/>
  <c r="I93" i="3"/>
  <c r="I92" i="3"/>
  <c r="G91" i="3"/>
  <c r="G90" i="3" s="1"/>
  <c r="G89" i="3" s="1"/>
  <c r="I87" i="3"/>
  <c r="I86" i="3"/>
  <c r="H85" i="3"/>
  <c r="G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H46" i="3"/>
  <c r="G46" i="3"/>
  <c r="H45" i="3"/>
  <c r="G45" i="3"/>
  <c r="I43" i="3"/>
  <c r="I42" i="3"/>
  <c r="I41" i="3"/>
  <c r="I40" i="3"/>
  <c r="I39" i="3"/>
  <c r="I38" i="3"/>
  <c r="I37" i="3"/>
  <c r="I36" i="3"/>
  <c r="I35" i="3"/>
  <c r="I34" i="3"/>
  <c r="I33" i="3"/>
  <c r="H32" i="3"/>
  <c r="G32" i="3"/>
  <c r="H31" i="3"/>
  <c r="G31" i="3"/>
  <c r="H28" i="3"/>
  <c r="G28" i="3"/>
  <c r="G102" i="3" s="1"/>
  <c r="H27" i="3"/>
  <c r="G27" i="3"/>
  <c r="I85" i="3" l="1"/>
  <c r="I102" i="3"/>
  <c r="I91" i="3"/>
  <c r="I90" i="3" s="1"/>
  <c r="I89" i="3" s="1"/>
  <c r="I88" i="3" s="1"/>
  <c r="G44" i="3"/>
  <c r="G26" i="3"/>
  <c r="H30" i="3"/>
  <c r="I31" i="3"/>
  <c r="H44" i="3"/>
  <c r="I28" i="3"/>
  <c r="H26" i="3"/>
  <c r="H25" i="3" s="1"/>
  <c r="H24" i="3" s="1"/>
  <c r="I46" i="3"/>
  <c r="I45" i="3"/>
  <c r="G30" i="3"/>
  <c r="I32" i="3"/>
  <c r="G101" i="3"/>
  <c r="G103" i="3" s="1"/>
  <c r="G88" i="3"/>
  <c r="H101" i="3"/>
  <c r="I27" i="3"/>
  <c r="G29" i="3" l="1"/>
  <c r="G25" i="3"/>
  <c r="G24" i="3" s="1"/>
  <c r="H29" i="3"/>
  <c r="I30" i="3"/>
  <c r="I44" i="3"/>
  <c r="I26" i="3"/>
  <c r="I25" i="3" s="1"/>
  <c r="I24" i="3" s="1"/>
  <c r="H103" i="3"/>
  <c r="I101" i="3"/>
  <c r="I29" i="3" l="1"/>
  <c r="I103" i="3"/>
</calcChain>
</file>

<file path=xl/sharedStrings.xml><?xml version="1.0" encoding="utf-8"?>
<sst xmlns="http://schemas.openxmlformats.org/spreadsheetml/2006/main" count="343" uniqueCount="179">
  <si>
    <t>R. BR.</t>
  </si>
  <si>
    <t>POZ.</t>
  </si>
  <si>
    <t>EKON. 
KLAS.</t>
  </si>
  <si>
    <t>OPIS</t>
  </si>
  <si>
    <t>IZVORI FINANC.</t>
  </si>
  <si>
    <t>FUNKC. KLAS.</t>
  </si>
  <si>
    <t>POVEĆANJE - SMANJENJE</t>
  </si>
  <si>
    <t>3111</t>
  </si>
  <si>
    <t>Plaće za redovan rad</t>
  </si>
  <si>
    <t>3113</t>
  </si>
  <si>
    <t>Plaće za prekovremeni rad</t>
  </si>
  <si>
    <t>Ostali rashodi za zaposlene</t>
  </si>
  <si>
    <t>3121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</si>
  <si>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</si>
  <si>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</si>
  <si>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</si>
  <si>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</si>
  <si>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</si>
  <si>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</si>
  <si>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</si>
  <si>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</si>
  <si>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</si>
  <si>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</si>
  <si>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</si>
  <si>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</si>
  <si>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</si>
  <si>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</si>
  <si>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</si>
  <si>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</si>
  <si>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</si>
  <si>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</si>
  <si>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</si>
  <si>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</si>
  <si>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</si>
  <si>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</si>
  <si>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</si>
  <si>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</si>
  <si>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</si>
  <si>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</si>
  <si>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</si>
  <si>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</si>
  <si>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Ostali nespomenuti rashodi poslovanja</t>
  </si>
  <si>
    <t>3291</t>
  </si>
  <si>
    <t>3292</t>
  </si>
  <si>
    <t>Premije osiguranja</t>
  </si>
  <si>
    <t>3293</t>
  </si>
  <si>
    <t>Reprezentacija</t>
  </si>
  <si>
    <t>3299</t>
  </si>
  <si>
    <t>3431</t>
  </si>
  <si>
    <t>Bankarske usluge i usluge platnog prometa</t>
  </si>
  <si>
    <t>3433</t>
  </si>
  <si>
    <t>Zatezne kamate</t>
  </si>
  <si>
    <t>4221</t>
  </si>
  <si>
    <t>Uredska oprema i namještaj</t>
  </si>
  <si>
    <t>FUNKCIJSKA KLASIFIKACIJA 0320 Usluge protupožarne zaštite</t>
  </si>
  <si>
    <t>0320</t>
  </si>
  <si>
    <t>3222</t>
  </si>
  <si>
    <t>Materijal i sirovine</t>
  </si>
  <si>
    <t>3227</t>
  </si>
  <si>
    <t>Službena, radna i zaštitna odjeća i obuća</t>
  </si>
  <si>
    <t>4222</t>
  </si>
  <si>
    <t>Komunikacijska oprema</t>
  </si>
  <si>
    <t>4223</t>
  </si>
  <si>
    <t>Oprema za održavanje i zaštitu</t>
  </si>
  <si>
    <t>4262</t>
  </si>
  <si>
    <t>Ulaganja u računalne programe</t>
  </si>
  <si>
    <t>IZVOR FINANCIRANJA:</t>
  </si>
  <si>
    <t>UKUPNO</t>
  </si>
  <si>
    <t>Instrumenti, uređaji i strojevi</t>
  </si>
  <si>
    <t>Rashodi za zaposlene</t>
  </si>
  <si>
    <t>Materijalni rashodi</t>
  </si>
  <si>
    <t>Financijski rashodi</t>
  </si>
  <si>
    <t>Rashodi za nabavu proizvedene dugotrajne imovine</t>
  </si>
  <si>
    <t>3225</t>
  </si>
  <si>
    <t>Sitni inventar i auto gume</t>
  </si>
  <si>
    <t>Glava 00503 JAVNA VATROGASNA POSTROJBA</t>
  </si>
  <si>
    <t>Program 2119 JAVNA VATROGASNA POSTROJBA GRADA ZAGREBA</t>
  </si>
  <si>
    <t>Aktivnost A211901 REDOVNA DJELATNOST PRORAČUNSKIH KORISNIKA</t>
  </si>
  <si>
    <t>Izvor 1.1.1 OPĆI PRIHODI I PRIMICI-PRORAČUNSKI KORISNICI</t>
  </si>
  <si>
    <t>Izvor 1.2.5 DECENTRALIZIRANA SREDSTVA-JVP</t>
  </si>
  <si>
    <t>1.1.1.</t>
  </si>
  <si>
    <t>1.2.5.</t>
  </si>
  <si>
    <t>R0193745</t>
  </si>
  <si>
    <t>R0193806</t>
  </si>
  <si>
    <t>R9000781</t>
  </si>
  <si>
    <t>R0193746</t>
  </si>
  <si>
    <t>3114</t>
  </si>
  <si>
    <t>Plaće za posebne uvjete rada</t>
  </si>
  <si>
    <t>R0193807</t>
  </si>
  <si>
    <t>R0193747</t>
  </si>
  <si>
    <t>R0193808</t>
  </si>
  <si>
    <t>R0193748</t>
  </si>
  <si>
    <t>3131</t>
  </si>
  <si>
    <t>Doprinosi za mirovinsko osiguranje</t>
  </si>
  <si>
    <t>R0193809</t>
  </si>
  <si>
    <t>R0193749</t>
  </si>
  <si>
    <t>R0193810</t>
  </si>
  <si>
    <t>Naknade troškova zaposlenima</t>
  </si>
  <si>
    <t>R0193811</t>
  </si>
  <si>
    <t>R0193750</t>
  </si>
  <si>
    <t>R0193812</t>
  </si>
  <si>
    <t>R0193752</t>
  </si>
  <si>
    <t>R0193813</t>
  </si>
  <si>
    <t>R0193754</t>
  </si>
  <si>
    <t>R0193814</t>
  </si>
  <si>
    <t>R0193756</t>
  </si>
  <si>
    <t>R0193815</t>
  </si>
  <si>
    <t>R0193758</t>
  </si>
  <si>
    <t>R0193816</t>
  </si>
  <si>
    <t>R0193760</t>
  </si>
  <si>
    <t>3224</t>
  </si>
  <si>
    <t>Materijal i dijelovi za tekuće i investicijsko održavanje</t>
  </si>
  <si>
    <t>R0193817</t>
  </si>
  <si>
    <t>R0193762</t>
  </si>
  <si>
    <t>R0193818</t>
  </si>
  <si>
    <t>R0193764</t>
  </si>
  <si>
    <t>R0193819</t>
  </si>
  <si>
    <t>R0193766</t>
  </si>
  <si>
    <t>R0193820</t>
  </si>
  <si>
    <t>Usluge telefona,pošte i prijevoza</t>
  </si>
  <si>
    <t>R0193768</t>
  </si>
  <si>
    <t>R0193821</t>
  </si>
  <si>
    <t>R0193770</t>
  </si>
  <si>
    <t>R0193822</t>
  </si>
  <si>
    <t>R0193772</t>
  </si>
  <si>
    <t>R0193823</t>
  </si>
  <si>
    <t>R0193774</t>
  </si>
  <si>
    <t>R0193824</t>
  </si>
  <si>
    <t>R0193776</t>
  </si>
  <si>
    <t>R0193825</t>
  </si>
  <si>
    <t>R0193778</t>
  </si>
  <si>
    <t>R0193826</t>
  </si>
  <si>
    <t>R0193780</t>
  </si>
  <si>
    <t>R0193782</t>
  </si>
  <si>
    <t>Naknade za rad predstavničkih i izvršnih tijela, povjerenstava i sl.</t>
  </si>
  <si>
    <t>R0193783</t>
  </si>
  <si>
    <t>R0193827</t>
  </si>
  <si>
    <t>R0193785</t>
  </si>
  <si>
    <t>R0193787</t>
  </si>
  <si>
    <t>3295</t>
  </si>
  <si>
    <t>Pristojbe i naknade</t>
  </si>
  <si>
    <t>R0193788</t>
  </si>
  <si>
    <t>R0193828</t>
  </si>
  <si>
    <t>R0193829</t>
  </si>
  <si>
    <t>Aktivnost A211902 OPREMANJE JAVNE VATROGASNE POSTROJBE</t>
  </si>
  <si>
    <t>R0193799</t>
  </si>
  <si>
    <t>R0193800</t>
  </si>
  <si>
    <t>R0193801</t>
  </si>
  <si>
    <t>R0193802</t>
  </si>
  <si>
    <t>4225</t>
  </si>
  <si>
    <t>R0193803</t>
  </si>
  <si>
    <t>4231</t>
  </si>
  <si>
    <t>Prijevozna sredstva u cestovnom prometu</t>
  </si>
  <si>
    <t>R0193804</t>
  </si>
  <si>
    <t>Prijevozna sredstva u pomorskom i riječnom prometu</t>
  </si>
  <si>
    <t>R0193805</t>
  </si>
  <si>
    <t>1.1.1</t>
  </si>
  <si>
    <t>Opći prihodi i primici - proračunski korisnici</t>
  </si>
  <si>
    <t>1.2.5</t>
  </si>
  <si>
    <t>Decentralizirana sredstva - JVP</t>
  </si>
  <si>
    <t>NOVI PLAN 
2024.</t>
  </si>
  <si>
    <t>R9016516</t>
  </si>
  <si>
    <t>4531</t>
  </si>
  <si>
    <t>0321</t>
  </si>
  <si>
    <t>JAVNA VATROGASNA POSROJBA GRADA ZAGREBA</t>
  </si>
  <si>
    <t>FINANCIJSKI PLAN</t>
  </si>
  <si>
    <t>PREMA PRORAČUNU GRADA ZAGREBA ZA 2023. GODINU</t>
  </si>
  <si>
    <t>JAVNA VATROGASNA POSTROJBA</t>
  </si>
  <si>
    <t>REPUBLIKA HRVATSKA</t>
  </si>
  <si>
    <t>SAVSKA CESTA 1 ,ZAGREB</t>
  </si>
  <si>
    <t>Predsjednik Vatrogasnog vijeća</t>
  </si>
  <si>
    <t>(objavljeno u  Službenom glasniku Grada Zagreba br. 44 od 29. prosinca 2023.)</t>
  </si>
  <si>
    <t>Dodatna ulaganja u prijevoznim sredstvima</t>
  </si>
  <si>
    <t>PLAN 
PRORAČUNA 
2024.</t>
  </si>
  <si>
    <t>PRIJEDLOG II.IZMJENE I DOPUNE SREDSTAVA PLANIRANIH U PRORAČUNU GRADA ZAGREBA</t>
  </si>
  <si>
    <t>Zagreb, 11.10.2024.</t>
  </si>
  <si>
    <t>Klasa:400-1/24-01/1</t>
  </si>
  <si>
    <t>Urbroj:255-366-100-24-4</t>
  </si>
  <si>
    <t>Josip Juranek, dipl.pol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</si>
</sst>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;\(#,##0.00\);0.00"/>
  </numFmts>
  <fonts count="14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RO_Korinna-Normal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0" fontId="3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 wrapText="1"/>
    </xf>
    <xf numFmtId="49" fontId="10" fillId="8" borderId="3" xfId="0" applyNumberFormat="1" applyFont="1" applyFill="1" applyBorder="1" applyAlignment="1">
      <alignment vertical="center" wrapText="1"/>
    </xf>
    <xf numFmtId="0" fontId="10" fillId="8" borderId="3" xfId="0" applyFont="1" applyFill="1" applyBorder="1" applyAlignment="1">
      <alignment horizontal="center" vertical="center" wrapText="1"/>
    </xf>
    <xf numFmtId="4" fontId="10" fillId="8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/>
    </xf>
    <xf numFmtId="4" fontId="9" fillId="5" borderId="0" xfId="0" applyNumberFormat="1" applyFont="1" applyFill="1" applyAlignment="1">
      <alignment vertical="center"/>
    </xf>
    <xf numFmtId="164" fontId="10" fillId="9" borderId="3" xfId="0" applyNumberFormat="1" applyFont="1" applyFill="1" applyBorder="1" applyAlignment="1">
      <alignment horizontal="center" vertical="center" wrapText="1"/>
    </xf>
    <xf numFmtId="4" fontId="10" fillId="9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9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9" fillId="4" borderId="0" xfId="0" applyNumberFormat="1" applyFont="1" applyFill="1" applyAlignment="1">
      <alignment vertical="center"/>
    </xf>
    <xf numFmtId="49" fontId="9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49" fontId="9" fillId="6" borderId="0" xfId="0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4" fontId="9" fillId="6" borderId="0" xfId="0" applyNumberFormat="1" applyFont="1" applyFill="1" applyAlignment="1">
      <alignment vertical="center"/>
    </xf>
    <xf numFmtId="49" fontId="9" fillId="7" borderId="0" xfId="0" applyNumberFormat="1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4" fontId="9" fillId="7" borderId="0" xfId="0" applyNumberFormat="1" applyFont="1" applyFill="1" applyAlignment="1">
      <alignment vertical="center"/>
    </xf>
    <xf numFmtId="4" fontId="8" fillId="3" borderId="0" xfId="0" applyNumberFormat="1" applyFont="1" applyFill="1" applyAlignment="1">
      <alignment vertical="center"/>
    </xf>
    <xf numFmtId="0" fontId="2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1" applyNumberFormat="1" applyFont="1" applyAlignment="1">
      <alignment horizontal="center"/>
    </xf>
    <xf numFmtId="40" fontId="4" fillId="0" borderId="0" xfId="1" applyFont="1" applyAlignment="1">
      <alignment horizontal="center"/>
    </xf>
    <xf numFmtId="4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164" fontId="10" fillId="9" borderId="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colors>
    <mruColors>
      <color rgb="FFF85746"/>
      <color rgb="FFFA5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B0AD-A26E-44A8-BC37-91D823A6CA08}">
  <dimension ref="A1:J111"/>
  <sheetViews>
    <sheetView tabSelected="1" topLeftCell="A74" workbookViewId="0">
      <selection activeCell="G107" sqref="G107"/>
    </sheetView>
  </sheetViews>
  <sheetFormatPr defaultRowHeight="12.95" customHeight="1"/>
  <cols>
    <col min="1" max="1" width="5.7109375" style="16" customWidth="1"/>
    <col min="2" max="2" width="8.7109375" style="16" customWidth="1"/>
    <col min="3" max="3" width="5.7109375" style="27" customWidth="1"/>
    <col min="4" max="4" width="30.7109375" style="16" customWidth="1"/>
    <col min="5" max="6" width="6.7109375" style="11" customWidth="1"/>
    <col min="7" max="9" width="12.7109375" style="16" customWidth="1"/>
    <col min="10" max="10" width="10.5703125" style="16" bestFit="1" customWidth="1"/>
    <col min="11" max="12" width="9.140625" style="16"/>
    <col min="13" max="13" width="6" style="16" customWidth="1"/>
    <col min="14" max="15" width="9.140625" style="16"/>
    <col min="16" max="16" width="16" style="16" customWidth="1"/>
    <col min="17" max="17" width="13.42578125" style="16" customWidth="1"/>
    <col min="18" max="18" width="14.28515625" style="16" customWidth="1"/>
    <col min="19" max="19" width="14.85546875" style="16" customWidth="1"/>
    <col min="20" max="16384" width="9.140625" style="16"/>
  </cols>
  <sheetData>
    <row r="1" spans="1:9" s="71" customFormat="1" ht="18" customHeight="1">
      <c r="A1" s="81" t="s">
        <v>168</v>
      </c>
      <c r="B1" s="81"/>
      <c r="C1" s="81"/>
      <c r="D1" s="81"/>
      <c r="E1" s="65"/>
      <c r="F1" s="65"/>
      <c r="G1" s="68"/>
      <c r="H1" s="69"/>
      <c r="I1" s="70"/>
    </row>
    <row r="2" spans="1:9" s="71" customFormat="1" ht="18" customHeight="1">
      <c r="A2" s="81" t="s">
        <v>164</v>
      </c>
      <c r="B2" s="81"/>
      <c r="C2" s="81"/>
      <c r="D2" s="81"/>
      <c r="E2" s="65"/>
      <c r="F2" s="65"/>
      <c r="G2" s="68"/>
      <c r="H2" s="69"/>
      <c r="I2" s="70"/>
    </row>
    <row r="3" spans="1:9" s="71" customFormat="1" ht="18" customHeight="1">
      <c r="A3" s="81" t="s">
        <v>169</v>
      </c>
      <c r="B3" s="81"/>
      <c r="C3" s="81"/>
      <c r="D3" s="81"/>
      <c r="E3" s="65"/>
      <c r="F3" s="65"/>
      <c r="G3" s="68"/>
      <c r="H3" s="69"/>
      <c r="I3" s="70"/>
    </row>
    <row r="4" spans="1:9" s="71" customFormat="1" ht="16.5" customHeight="1">
      <c r="A4" s="81" t="s">
        <v>176</v>
      </c>
      <c r="B4" s="81"/>
      <c r="C4" s="81"/>
      <c r="D4" s="81"/>
      <c r="E4" s="65"/>
      <c r="F4" s="65"/>
      <c r="G4" s="68"/>
      <c r="H4" s="69"/>
      <c r="I4" s="70"/>
    </row>
    <row r="5" spans="1:9" s="71" customFormat="1" ht="16.5" customHeight="1">
      <c r="A5" s="81" t="s">
        <v>177</v>
      </c>
      <c r="B5" s="81"/>
      <c r="C5" s="81"/>
      <c r="D5" s="81"/>
      <c r="E5" s="65"/>
      <c r="F5" s="65"/>
      <c r="G5" s="68"/>
      <c r="H5" s="69"/>
      <c r="I5" s="70"/>
    </row>
    <row r="6" spans="1:9" s="71" customFormat="1" ht="16.5" customHeight="1">
      <c r="A6" s="81" t="s">
        <v>175</v>
      </c>
      <c r="B6" s="81"/>
      <c r="C6" s="81"/>
      <c r="D6" s="81"/>
      <c r="E6" s="65"/>
      <c r="F6" s="65"/>
      <c r="G6" s="68"/>
      <c r="H6" s="69"/>
      <c r="I6" s="70"/>
    </row>
    <row r="7" spans="1:9" s="71" customFormat="1" ht="26.25" hidden="1" customHeight="1">
      <c r="A7" s="82"/>
      <c r="B7" s="82"/>
      <c r="C7" s="82"/>
      <c r="D7" s="82"/>
      <c r="E7" s="82"/>
      <c r="F7" s="82"/>
      <c r="G7" s="82"/>
      <c r="H7" s="82"/>
      <c r="I7" s="82"/>
    </row>
    <row r="8" spans="1:9" s="71" customFormat="1" ht="26.25" hidden="1" customHeight="1">
      <c r="A8" s="65"/>
      <c r="B8" s="65"/>
      <c r="C8" s="65"/>
      <c r="D8" s="68"/>
      <c r="E8" s="65"/>
      <c r="F8" s="65"/>
      <c r="G8" s="68"/>
      <c r="H8" s="69"/>
      <c r="I8" s="70"/>
    </row>
    <row r="9" spans="1:9" s="71" customFormat="1" ht="21" customHeight="1">
      <c r="A9" s="83" t="s">
        <v>165</v>
      </c>
      <c r="B9" s="83"/>
      <c r="C9" s="83"/>
      <c r="D9" s="83"/>
      <c r="E9" s="83"/>
      <c r="F9" s="83"/>
      <c r="G9" s="83"/>
      <c r="H9" s="83"/>
      <c r="I9" s="83"/>
    </row>
    <row r="10" spans="1:9" s="71" customFormat="1" ht="26.25" hidden="1" customHeight="1">
      <c r="A10" s="72"/>
      <c r="B10" s="72"/>
      <c r="C10" s="73"/>
      <c r="D10" s="73"/>
      <c r="E10" s="74"/>
      <c r="F10" s="74"/>
      <c r="G10" s="74"/>
      <c r="H10" s="75"/>
      <c r="I10" s="74"/>
    </row>
    <row r="11" spans="1:9" s="71" customFormat="1" ht="20.25" customHeight="1">
      <c r="A11" s="83" t="s">
        <v>166</v>
      </c>
      <c r="B11" s="83"/>
      <c r="C11" s="83"/>
      <c r="D11" s="83"/>
      <c r="E11" s="83"/>
      <c r="F11" s="83"/>
      <c r="G11" s="83"/>
      <c r="H11" s="83"/>
      <c r="I11" s="83"/>
    </row>
    <row r="12" spans="1:9" s="71" customFormat="1" ht="11.25" customHeight="1">
      <c r="A12" s="84" t="s">
        <v>171</v>
      </c>
      <c r="B12" s="84"/>
      <c r="C12" s="84"/>
      <c r="D12" s="84"/>
      <c r="E12" s="84"/>
      <c r="F12" s="84"/>
      <c r="G12" s="84"/>
      <c r="H12" s="84"/>
      <c r="I12" s="84"/>
    </row>
    <row r="13" spans="1:9" s="71" customFormat="1" ht="26.25" hidden="1" customHeight="1">
      <c r="A13" s="76"/>
      <c r="B13" s="76"/>
      <c r="C13" s="74"/>
      <c r="D13" s="74"/>
      <c r="E13" s="74"/>
      <c r="F13" s="74"/>
      <c r="G13" s="74"/>
      <c r="H13" s="75"/>
      <c r="I13" s="74"/>
    </row>
    <row r="14" spans="1:9" s="71" customFormat="1" ht="26.25" customHeight="1">
      <c r="A14" s="85" t="s">
        <v>167</v>
      </c>
      <c r="B14" s="85"/>
      <c r="C14" s="85"/>
      <c r="D14" s="85"/>
      <c r="E14" s="85"/>
      <c r="F14" s="85"/>
      <c r="G14" s="85"/>
      <c r="H14" s="85"/>
      <c r="I14" s="85"/>
    </row>
    <row r="15" spans="1:9" s="71" customFormat="1" ht="26.25" hidden="1" customHeight="1">
      <c r="A15" s="66"/>
      <c r="B15" s="66"/>
      <c r="C15" s="66"/>
      <c r="D15" s="66"/>
      <c r="E15" s="66"/>
      <c r="F15" s="66"/>
      <c r="G15" s="66"/>
      <c r="H15" s="67"/>
      <c r="I15" s="66"/>
    </row>
    <row r="16" spans="1:9" s="71" customFormat="1" ht="15.75" customHeight="1">
      <c r="A16" s="85"/>
      <c r="B16" s="85"/>
      <c r="C16" s="85"/>
      <c r="D16" s="85"/>
      <c r="E16" s="85"/>
      <c r="F16" s="85"/>
      <c r="G16" s="85"/>
      <c r="H16" s="85"/>
      <c r="I16" s="85"/>
    </row>
    <row r="17" spans="1:10" s="71" customFormat="1" ht="26.25" hidden="1" customHeight="1">
      <c r="A17" s="66"/>
      <c r="B17" s="66"/>
      <c r="C17" s="66"/>
      <c r="D17" s="66"/>
      <c r="E17" s="66"/>
      <c r="F17" s="66"/>
      <c r="G17" s="66"/>
      <c r="H17" s="67"/>
      <c r="I17" s="66"/>
    </row>
    <row r="18" spans="1:10" s="71" customFormat="1" ht="14.25" customHeight="1">
      <c r="A18" s="85" t="s">
        <v>174</v>
      </c>
      <c r="B18" s="85"/>
      <c r="C18" s="85"/>
      <c r="D18" s="85"/>
      <c r="E18" s="85"/>
      <c r="F18" s="85"/>
      <c r="G18" s="85"/>
      <c r="H18" s="85"/>
      <c r="I18" s="85"/>
    </row>
    <row r="19" spans="1:10" s="71" customFormat="1" ht="26.25" hidden="1" customHeight="1">
      <c r="A19" s="66"/>
      <c r="B19" s="66"/>
      <c r="C19" s="66"/>
      <c r="D19" s="66"/>
      <c r="E19" s="66"/>
      <c r="F19" s="66"/>
      <c r="G19" s="66"/>
      <c r="H19" s="67"/>
      <c r="I19" s="66"/>
    </row>
    <row r="20" spans="1:10" s="71" customFormat="1" ht="12.95" customHeight="1">
      <c r="C20" s="77"/>
    </row>
    <row r="21" spans="1:10" s="70" customFormat="1" ht="12.75" customHeight="1">
      <c r="A21" s="66"/>
      <c r="B21" s="66"/>
      <c r="C21" s="66"/>
      <c r="D21" s="66"/>
      <c r="E21" s="66"/>
      <c r="F21" s="66"/>
      <c r="G21" s="66"/>
      <c r="H21" s="66"/>
      <c r="I21" s="66"/>
    </row>
    <row r="22" spans="1:10" ht="34.5" thickBot="1">
      <c r="A22" s="1" t="s">
        <v>0</v>
      </c>
      <c r="B22" s="1" t="s">
        <v>1</v>
      </c>
      <c r="C22" s="2" t="s">
        <v>2</v>
      </c>
      <c r="D22" s="1" t="s">
        <v>3</v>
      </c>
      <c r="E22" s="2" t="s">
        <v>4</v>
      </c>
      <c r="F22" s="2" t="s">
        <v>5</v>
      </c>
      <c r="G22" s="78" t="s">
        <v>173</v>
      </c>
      <c r="H22" s="3" t="s">
        <v>6</v>
      </c>
      <c r="I22" s="3" t="s">
        <v>160</v>
      </c>
    </row>
    <row r="23" spans="1:10" ht="12.95" customHeight="1" thickTop="1" thickBot="1">
      <c r="A23" s="4">
        <v>1</v>
      </c>
      <c r="B23" s="4">
        <v>2</v>
      </c>
      <c r="C23" s="5">
        <v>3</v>
      </c>
      <c r="D23" s="4">
        <v>4</v>
      </c>
      <c r="E23" s="5">
        <v>5</v>
      </c>
      <c r="F23" s="5">
        <v>6</v>
      </c>
      <c r="G23" s="4">
        <v>7</v>
      </c>
      <c r="H23" s="4">
        <v>8</v>
      </c>
      <c r="I23" s="4">
        <v>9</v>
      </c>
    </row>
    <row r="24" spans="1:10" ht="12.95" customHeight="1" thickTop="1">
      <c r="A24" s="54" t="s">
        <v>75</v>
      </c>
      <c r="B24" s="54"/>
      <c r="C24" s="55"/>
      <c r="D24" s="54"/>
      <c r="E24" s="56"/>
      <c r="F24" s="56"/>
      <c r="G24" s="43">
        <f>+G25</f>
        <v>18237860</v>
      </c>
      <c r="H24" s="43">
        <f>+H25</f>
        <v>450000</v>
      </c>
      <c r="I24" s="43">
        <f>+I25</f>
        <v>18687860</v>
      </c>
    </row>
    <row r="25" spans="1:10" ht="12.95" customHeight="1">
      <c r="A25" s="29" t="s">
        <v>76</v>
      </c>
      <c r="B25" s="29"/>
      <c r="C25" s="28"/>
      <c r="D25" s="29"/>
      <c r="E25" s="30"/>
      <c r="F25" s="30"/>
      <c r="G25" s="31">
        <f>+G26+G88</f>
        <v>18237860</v>
      </c>
      <c r="H25" s="31">
        <f>+H26+H88</f>
        <v>450000</v>
      </c>
      <c r="I25" s="31">
        <f>+I26+I88</f>
        <v>18687860</v>
      </c>
    </row>
    <row r="26" spans="1:10" ht="12.95" customHeight="1">
      <c r="A26" s="33" t="s">
        <v>77</v>
      </c>
      <c r="B26" s="33"/>
      <c r="C26" s="32"/>
      <c r="D26" s="33"/>
      <c r="E26" s="34"/>
      <c r="F26" s="34"/>
      <c r="G26" s="22">
        <f>+G27+G28</f>
        <v>15576360</v>
      </c>
      <c r="H26" s="22">
        <f>+H27+H28</f>
        <v>450000</v>
      </c>
      <c r="I26" s="22">
        <f>+I27+I28</f>
        <v>16026360</v>
      </c>
    </row>
    <row r="27" spans="1:10" ht="12.95" customHeight="1">
      <c r="A27" s="36" t="s">
        <v>78</v>
      </c>
      <c r="B27" s="36"/>
      <c r="C27" s="35"/>
      <c r="D27" s="36"/>
      <c r="E27" s="37"/>
      <c r="F27" s="37"/>
      <c r="G27" s="38">
        <f>+G33+G36+G35+G38+G40+G42+G48+G50+G52+G54+G56+G58+G60+G62+G64+G66+G68+G70+G72+G74+G76+G78+G79+G80+G82+G83+G84</f>
        <v>9687200</v>
      </c>
      <c r="H27" s="38">
        <f>+H33+H36+H35+H38+H40+H42+H48+H50+H52+H54+H56+H58+H60+H62+H64+H66+H68+H70+H72+H74+H76+H78+H79+H80+H82+H83+H84</f>
        <v>450000</v>
      </c>
      <c r="I27" s="38">
        <f>+I33+I36+I35+I38+I40+I42+I48+I50+I52+I54+I56+I58+I60+I62+I64+I66+I68+I70+I72+I74+I76+I78+I79+I80+I82+I83+I84</f>
        <v>10137200</v>
      </c>
    </row>
    <row r="28" spans="1:10" ht="12.95" customHeight="1">
      <c r="A28" s="36" t="s">
        <v>79</v>
      </c>
      <c r="B28" s="36"/>
      <c r="C28" s="35"/>
      <c r="D28" s="36"/>
      <c r="E28" s="37"/>
      <c r="F28" s="37"/>
      <c r="G28" s="38">
        <f>+G34+G37+G39+G41+G43+G47+G49+G51+G53+G55+G57+G59+G61+G63+G65+G67+G69+G71+G73+G75+G77+G81+G86+G87</f>
        <v>5889160</v>
      </c>
      <c r="H28" s="38">
        <f>+H34+H37+H39+H41+H43+H47+H49+H51+H53+H55+H57+H59+H61+H63+H65+H67+H69+H71+H73+H75+H77+H81+H86+H87</f>
        <v>0</v>
      </c>
      <c r="I28" s="38">
        <f>+I34+I37+I39+I41+I43+I47+I49+I51+I53+I55+I57+I59+I61+I63+I65+I67+I69+I71+I73+I75+I77+I81+I86+I87</f>
        <v>5889160</v>
      </c>
    </row>
    <row r="29" spans="1:10" ht="12.95" customHeight="1">
      <c r="A29" s="40" t="s">
        <v>54</v>
      </c>
      <c r="B29" s="40"/>
      <c r="C29" s="39"/>
      <c r="D29" s="40"/>
      <c r="E29" s="41"/>
      <c r="F29" s="41"/>
      <c r="G29" s="42">
        <f>+G30+G44+G85</f>
        <v>15576360</v>
      </c>
      <c r="H29" s="42">
        <f t="shared" ref="H29:I29" si="0">+H30+H44+H85</f>
        <v>450000</v>
      </c>
      <c r="I29" s="42">
        <f t="shared" si="0"/>
        <v>16026360</v>
      </c>
    </row>
    <row r="30" spans="1:10" ht="12.95" customHeight="1">
      <c r="A30" s="57"/>
      <c r="B30" s="7"/>
      <c r="C30" s="8">
        <v>31</v>
      </c>
      <c r="D30" s="7" t="s">
        <v>69</v>
      </c>
      <c r="E30" s="9"/>
      <c r="F30" s="9"/>
      <c r="G30" s="10">
        <f>+G31+G32</f>
        <v>14188260</v>
      </c>
      <c r="H30" s="10">
        <f t="shared" ref="H30" si="1">+H31+H32</f>
        <v>450000</v>
      </c>
      <c r="I30" s="10">
        <f>+I31+I32</f>
        <v>14638260</v>
      </c>
    </row>
    <row r="31" spans="1:10" s="45" customFormat="1" ht="12.95" customHeight="1">
      <c r="A31" s="58"/>
      <c r="B31" s="18"/>
      <c r="C31" s="19">
        <v>31</v>
      </c>
      <c r="D31" s="18" t="s">
        <v>69</v>
      </c>
      <c r="E31" s="20" t="s">
        <v>80</v>
      </c>
      <c r="F31" s="20"/>
      <c r="G31" s="21">
        <f>+G33+G36+G35+G38+G40+G42</f>
        <v>8967500</v>
      </c>
      <c r="H31" s="21">
        <f t="shared" ref="H31" si="2">+H33+H36+H35+H38+H40+H42</f>
        <v>450000</v>
      </c>
      <c r="I31" s="21">
        <f>+I33+I36+I35+I38+I40+I42</f>
        <v>9417500</v>
      </c>
      <c r="J31" s="59"/>
    </row>
    <row r="32" spans="1:10" s="45" customFormat="1" ht="12.95" customHeight="1">
      <c r="A32" s="58"/>
      <c r="B32" s="18"/>
      <c r="C32" s="19">
        <v>31</v>
      </c>
      <c r="D32" s="18" t="s">
        <v>69</v>
      </c>
      <c r="E32" s="20" t="s">
        <v>81</v>
      </c>
      <c r="F32" s="20"/>
      <c r="G32" s="21">
        <f>+G34+G37+G39+G41+G43</f>
        <v>5220760</v>
      </c>
      <c r="H32" s="21">
        <f t="shared" ref="H32:I32" si="3">+H34+H37+H39+H41+H43</f>
        <v>0</v>
      </c>
      <c r="I32" s="21">
        <f t="shared" si="3"/>
        <v>5220760</v>
      </c>
    </row>
    <row r="33" spans="1:10" ht="12.95" customHeight="1">
      <c r="A33" s="11">
        <v>1</v>
      </c>
      <c r="B33" s="12" t="s">
        <v>82</v>
      </c>
      <c r="C33" s="13" t="s">
        <v>7</v>
      </c>
      <c r="D33" s="12" t="s">
        <v>8</v>
      </c>
      <c r="E33" s="14" t="s">
        <v>80</v>
      </c>
      <c r="F33" s="44" t="s">
        <v>55</v>
      </c>
      <c r="G33" s="15">
        <v>5978800</v>
      </c>
      <c r="H33" s="15">
        <v>300000</v>
      </c>
      <c r="I33" s="15">
        <f t="shared" ref="I33:I43" si="4">+G33+H33</f>
        <v>6278800</v>
      </c>
    </row>
    <row r="34" spans="1:10" ht="12.95" customHeight="1">
      <c r="A34" s="11">
        <v>2</v>
      </c>
      <c r="B34" s="12" t="s">
        <v>83</v>
      </c>
      <c r="C34" s="13" t="s">
        <v>7</v>
      </c>
      <c r="D34" s="12" t="s">
        <v>8</v>
      </c>
      <c r="E34" s="60" t="s">
        <v>81</v>
      </c>
      <c r="F34" s="44" t="s">
        <v>55</v>
      </c>
      <c r="G34" s="15">
        <v>3890000</v>
      </c>
      <c r="H34" s="15">
        <v>0</v>
      </c>
      <c r="I34" s="15">
        <f t="shared" si="4"/>
        <v>3890000</v>
      </c>
    </row>
    <row r="35" spans="1:10" ht="12.95" customHeight="1">
      <c r="A35" s="11">
        <v>3</v>
      </c>
      <c r="B35" s="12" t="s">
        <v>84</v>
      </c>
      <c r="C35" s="13" t="s">
        <v>9</v>
      </c>
      <c r="D35" s="12" t="s">
        <v>10</v>
      </c>
      <c r="E35" s="14" t="s">
        <v>80</v>
      </c>
      <c r="F35" s="14" t="s">
        <v>55</v>
      </c>
      <c r="G35" s="15">
        <v>56700</v>
      </c>
      <c r="H35" s="15">
        <v>0</v>
      </c>
      <c r="I35" s="15">
        <f t="shared" si="4"/>
        <v>56700</v>
      </c>
    </row>
    <row r="36" spans="1:10" ht="12.95" customHeight="1">
      <c r="A36" s="11">
        <v>4</v>
      </c>
      <c r="B36" s="12" t="s">
        <v>85</v>
      </c>
      <c r="C36" s="13" t="s">
        <v>86</v>
      </c>
      <c r="D36" s="12" t="s">
        <v>87</v>
      </c>
      <c r="E36" s="14" t="s">
        <v>80</v>
      </c>
      <c r="F36" s="14" t="s">
        <v>55</v>
      </c>
      <c r="G36" s="15">
        <v>279000</v>
      </c>
      <c r="H36" s="15">
        <v>0</v>
      </c>
      <c r="I36" s="15">
        <f t="shared" si="4"/>
        <v>279000</v>
      </c>
    </row>
    <row r="37" spans="1:10" ht="12.95" customHeight="1">
      <c r="A37" s="11">
        <v>5</v>
      </c>
      <c r="B37" s="12" t="s">
        <v>88</v>
      </c>
      <c r="C37" s="13" t="s">
        <v>86</v>
      </c>
      <c r="D37" s="12" t="s">
        <v>87</v>
      </c>
      <c r="E37" s="60" t="s">
        <v>81</v>
      </c>
      <c r="F37" s="44" t="s">
        <v>55</v>
      </c>
      <c r="G37" s="15">
        <v>219100</v>
      </c>
      <c r="H37" s="15">
        <v>0</v>
      </c>
      <c r="I37" s="15">
        <f t="shared" si="4"/>
        <v>219100</v>
      </c>
    </row>
    <row r="38" spans="1:10" ht="12.95" customHeight="1">
      <c r="A38" s="11">
        <v>6</v>
      </c>
      <c r="B38" s="12" t="s">
        <v>89</v>
      </c>
      <c r="C38" s="13" t="s">
        <v>12</v>
      </c>
      <c r="D38" s="12" t="s">
        <v>11</v>
      </c>
      <c r="E38" s="14" t="s">
        <v>80</v>
      </c>
      <c r="F38" s="14" t="s">
        <v>55</v>
      </c>
      <c r="G38" s="15">
        <v>1210000</v>
      </c>
      <c r="H38" s="15">
        <v>0</v>
      </c>
      <c r="I38" s="15">
        <f t="shared" si="4"/>
        <v>1210000</v>
      </c>
    </row>
    <row r="39" spans="1:10" ht="12.95" customHeight="1">
      <c r="A39" s="11">
        <v>7</v>
      </c>
      <c r="B39" s="12" t="s">
        <v>90</v>
      </c>
      <c r="C39" s="13" t="s">
        <v>12</v>
      </c>
      <c r="D39" s="12" t="s">
        <v>11</v>
      </c>
      <c r="E39" s="14" t="s">
        <v>81</v>
      </c>
      <c r="F39" s="14" t="s">
        <v>55</v>
      </c>
      <c r="G39" s="15">
        <v>242360</v>
      </c>
      <c r="H39" s="15">
        <v>0</v>
      </c>
      <c r="I39" s="15">
        <f t="shared" si="4"/>
        <v>242360</v>
      </c>
    </row>
    <row r="40" spans="1:10" ht="12.95" customHeight="1">
      <c r="A40" s="11">
        <v>8</v>
      </c>
      <c r="B40" s="12" t="s">
        <v>91</v>
      </c>
      <c r="C40" s="13" t="s">
        <v>92</v>
      </c>
      <c r="D40" s="12" t="s">
        <v>93</v>
      </c>
      <c r="E40" s="14" t="s">
        <v>80</v>
      </c>
      <c r="F40" s="14" t="s">
        <v>55</v>
      </c>
      <c r="G40" s="15">
        <v>493200</v>
      </c>
      <c r="H40" s="15">
        <v>70000</v>
      </c>
      <c r="I40" s="15">
        <f t="shared" si="4"/>
        <v>563200</v>
      </c>
    </row>
    <row r="41" spans="1:10" ht="11.25">
      <c r="A41" s="11">
        <v>9</v>
      </c>
      <c r="B41" s="12" t="s">
        <v>94</v>
      </c>
      <c r="C41" s="13" t="s">
        <v>92</v>
      </c>
      <c r="D41" s="12" t="s">
        <v>93</v>
      </c>
      <c r="E41" s="14" t="s">
        <v>81</v>
      </c>
      <c r="F41" s="14" t="s">
        <v>55</v>
      </c>
      <c r="G41" s="15">
        <v>289600</v>
      </c>
      <c r="H41" s="15">
        <v>0</v>
      </c>
      <c r="I41" s="15">
        <f t="shared" si="4"/>
        <v>289600</v>
      </c>
    </row>
    <row r="42" spans="1:10" ht="22.5">
      <c r="A42" s="11">
        <v>10</v>
      </c>
      <c r="B42" s="12" t="s">
        <v>95</v>
      </c>
      <c r="C42" s="13" t="s">
        <v>13</v>
      </c>
      <c r="D42" s="12" t="s">
        <v>14</v>
      </c>
      <c r="E42" s="14" t="s">
        <v>80</v>
      </c>
      <c r="F42" s="14" t="s">
        <v>55</v>
      </c>
      <c r="G42" s="15">
        <v>949800</v>
      </c>
      <c r="H42" s="15">
        <v>80000</v>
      </c>
      <c r="I42" s="15">
        <f t="shared" si="4"/>
        <v>1029800</v>
      </c>
    </row>
    <row r="43" spans="1:10" ht="22.5">
      <c r="A43" s="11">
        <v>11</v>
      </c>
      <c r="B43" s="12" t="s">
        <v>96</v>
      </c>
      <c r="C43" s="13" t="s">
        <v>13</v>
      </c>
      <c r="D43" s="12" t="s">
        <v>14</v>
      </c>
      <c r="E43" s="14" t="s">
        <v>81</v>
      </c>
      <c r="F43" s="14" t="s">
        <v>55</v>
      </c>
      <c r="G43" s="15">
        <v>579700</v>
      </c>
      <c r="H43" s="15">
        <v>0</v>
      </c>
      <c r="I43" s="15">
        <f t="shared" si="4"/>
        <v>579700</v>
      </c>
    </row>
    <row r="44" spans="1:10" ht="12.95" customHeight="1">
      <c r="A44" s="6"/>
      <c r="B44" s="7"/>
      <c r="C44" s="8">
        <v>32</v>
      </c>
      <c r="D44" s="7" t="s">
        <v>70</v>
      </c>
      <c r="E44" s="9"/>
      <c r="F44" s="9"/>
      <c r="G44" s="10">
        <f>+G45+G46</f>
        <v>1380300</v>
      </c>
      <c r="H44" s="10">
        <f t="shared" ref="H44:I44" si="5">+H45+H46</f>
        <v>0</v>
      </c>
      <c r="I44" s="10">
        <f t="shared" si="5"/>
        <v>1380300</v>
      </c>
    </row>
    <row r="45" spans="1:10" s="45" customFormat="1" ht="12.95" customHeight="1">
      <c r="A45" s="17"/>
      <c r="B45" s="18"/>
      <c r="C45" s="19">
        <v>32</v>
      </c>
      <c r="D45" s="18" t="s">
        <v>97</v>
      </c>
      <c r="E45" s="20" t="s">
        <v>80</v>
      </c>
      <c r="F45" s="20"/>
      <c r="G45" s="21">
        <f>+G48+G50+G52+G54+G56+G58+G60+G62+G64+G66+G68+G70+G72+G74+G76+G78+G79+G80+G82+G83+G84</f>
        <v>719700</v>
      </c>
      <c r="H45" s="21">
        <f t="shared" ref="H45:I45" si="6">+H48+H50+H52+H54+H56+H58+H60+H62+H64+H66+H68+H70+H72+H74+H76+H78+H79+H80+H82+H83+H84</f>
        <v>0</v>
      </c>
      <c r="I45" s="21">
        <f t="shared" si="6"/>
        <v>719700</v>
      </c>
      <c r="J45" s="59"/>
    </row>
    <row r="46" spans="1:10" s="45" customFormat="1" ht="12.95" customHeight="1">
      <c r="A46" s="17"/>
      <c r="B46" s="18"/>
      <c r="C46" s="19">
        <v>32</v>
      </c>
      <c r="D46" s="18" t="s">
        <v>97</v>
      </c>
      <c r="E46" s="20" t="s">
        <v>81</v>
      </c>
      <c r="F46" s="20"/>
      <c r="G46" s="21">
        <f>+G47+G49+G51+G53+G55+G57+G59+G61+G63+G65+G67+G69+G71+G73+G75+G77+G81</f>
        <v>660600</v>
      </c>
      <c r="H46" s="21">
        <f t="shared" ref="H46:I46" si="7">+H47+H49+H51+H53+H55+H57+H59+H61+H63+H65+H67+H69+H71+H73+H75+H77+H81</f>
        <v>0</v>
      </c>
      <c r="I46" s="21">
        <f t="shared" si="7"/>
        <v>660600</v>
      </c>
    </row>
    <row r="47" spans="1:10" ht="12.95" customHeight="1">
      <c r="A47" s="11">
        <v>12</v>
      </c>
      <c r="B47" s="12" t="s">
        <v>98</v>
      </c>
      <c r="C47" s="13" t="s">
        <v>15</v>
      </c>
      <c r="D47" s="12" t="s">
        <v>16</v>
      </c>
      <c r="E47" s="14" t="s">
        <v>81</v>
      </c>
      <c r="F47" s="14" t="s">
        <v>55</v>
      </c>
      <c r="G47" s="15">
        <v>26500</v>
      </c>
      <c r="H47" s="15">
        <v>15000</v>
      </c>
      <c r="I47" s="15">
        <f>+G47+H47</f>
        <v>41500</v>
      </c>
    </row>
    <row r="48" spans="1:10" ht="22.5">
      <c r="A48" s="11">
        <v>13</v>
      </c>
      <c r="B48" s="12" t="s">
        <v>99</v>
      </c>
      <c r="C48" s="13" t="s">
        <v>17</v>
      </c>
      <c r="D48" s="12" t="s">
        <v>18</v>
      </c>
      <c r="E48" s="14" t="s">
        <v>80</v>
      </c>
      <c r="F48" s="14" t="s">
        <v>55</v>
      </c>
      <c r="G48" s="15">
        <v>112100</v>
      </c>
      <c r="H48" s="15">
        <v>0</v>
      </c>
      <c r="I48" s="15">
        <f>+G48+H48</f>
        <v>112100</v>
      </c>
    </row>
    <row r="49" spans="1:9" ht="22.5">
      <c r="A49" s="11">
        <v>14</v>
      </c>
      <c r="B49" s="12" t="s">
        <v>100</v>
      </c>
      <c r="C49" s="13" t="s">
        <v>17</v>
      </c>
      <c r="D49" s="12" t="s">
        <v>18</v>
      </c>
      <c r="E49" s="14" t="s">
        <v>81</v>
      </c>
      <c r="F49" s="14" t="s">
        <v>55</v>
      </c>
      <c r="G49" s="15">
        <v>151300</v>
      </c>
      <c r="H49" s="15">
        <v>0</v>
      </c>
      <c r="I49" s="15">
        <f>+G49+H49</f>
        <v>151300</v>
      </c>
    </row>
    <row r="50" spans="1:9" ht="11.25">
      <c r="A50" s="11">
        <v>15</v>
      </c>
      <c r="B50" s="12" t="s">
        <v>101</v>
      </c>
      <c r="C50" s="13" t="s">
        <v>19</v>
      </c>
      <c r="D50" s="12" t="s">
        <v>20</v>
      </c>
      <c r="E50" s="14" t="s">
        <v>80</v>
      </c>
      <c r="F50" s="14" t="s">
        <v>55</v>
      </c>
      <c r="G50" s="15">
        <v>700</v>
      </c>
      <c r="H50" s="15">
        <v>0</v>
      </c>
      <c r="I50" s="15">
        <f>+G50+H50</f>
        <v>700</v>
      </c>
    </row>
    <row r="51" spans="1:9" ht="11.25">
      <c r="A51" s="11">
        <v>16</v>
      </c>
      <c r="B51" s="12" t="s">
        <v>102</v>
      </c>
      <c r="C51" s="13" t="s">
        <v>19</v>
      </c>
      <c r="D51" s="12" t="s">
        <v>20</v>
      </c>
      <c r="E51" s="14" t="s">
        <v>81</v>
      </c>
      <c r="F51" s="14" t="s">
        <v>55</v>
      </c>
      <c r="G51" s="15">
        <v>11000</v>
      </c>
      <c r="H51" s="15">
        <v>0</v>
      </c>
      <c r="I51" s="15">
        <f>+G51+H51</f>
        <v>11000</v>
      </c>
    </row>
    <row r="52" spans="1:9" ht="11.25">
      <c r="A52" s="11">
        <v>17</v>
      </c>
      <c r="B52" s="12" t="s">
        <v>103</v>
      </c>
      <c r="C52" s="13" t="s">
        <v>21</v>
      </c>
      <c r="D52" s="12" t="s">
        <v>22</v>
      </c>
      <c r="E52" s="14" t="s">
        <v>80</v>
      </c>
      <c r="F52" s="14" t="s">
        <v>55</v>
      </c>
      <c r="G52" s="15">
        <v>10600</v>
      </c>
      <c r="H52" s="15">
        <v>0</v>
      </c>
      <c r="I52" s="15">
        <f t="shared" ref="I52:I84" si="8">+G52+H52</f>
        <v>10600</v>
      </c>
    </row>
    <row r="53" spans="1:9" ht="11.25">
      <c r="A53" s="11">
        <v>18</v>
      </c>
      <c r="B53" s="12" t="s">
        <v>104</v>
      </c>
      <c r="C53" s="13" t="s">
        <v>21</v>
      </c>
      <c r="D53" s="12" t="s">
        <v>22</v>
      </c>
      <c r="E53" s="14" t="s">
        <v>81</v>
      </c>
      <c r="F53" s="14" t="s">
        <v>55</v>
      </c>
      <c r="G53" s="15">
        <v>21000</v>
      </c>
      <c r="H53" s="15">
        <v>0</v>
      </c>
      <c r="I53" s="15">
        <f t="shared" si="8"/>
        <v>21000</v>
      </c>
    </row>
    <row r="54" spans="1:9" ht="11.25">
      <c r="A54" s="11">
        <v>19</v>
      </c>
      <c r="B54" s="12" t="s">
        <v>105</v>
      </c>
      <c r="C54" s="13" t="s">
        <v>56</v>
      </c>
      <c r="D54" s="12" t="s">
        <v>57</v>
      </c>
      <c r="E54" s="14" t="s">
        <v>80</v>
      </c>
      <c r="F54" s="14" t="s">
        <v>55</v>
      </c>
      <c r="G54" s="15">
        <v>18600</v>
      </c>
      <c r="H54" s="15">
        <v>0</v>
      </c>
      <c r="I54" s="15">
        <f t="shared" si="8"/>
        <v>18600</v>
      </c>
    </row>
    <row r="55" spans="1:9" ht="11.25">
      <c r="A55" s="11">
        <v>20</v>
      </c>
      <c r="B55" s="12" t="s">
        <v>106</v>
      </c>
      <c r="C55" s="13" t="s">
        <v>56</v>
      </c>
      <c r="D55" s="12" t="s">
        <v>57</v>
      </c>
      <c r="E55" s="14" t="s">
        <v>81</v>
      </c>
      <c r="F55" s="14" t="s">
        <v>55</v>
      </c>
      <c r="G55" s="15">
        <v>4400</v>
      </c>
      <c r="H55" s="15">
        <v>0</v>
      </c>
      <c r="I55" s="15">
        <f t="shared" si="8"/>
        <v>4400</v>
      </c>
    </row>
    <row r="56" spans="1:9" ht="11.25">
      <c r="A56" s="11">
        <v>21</v>
      </c>
      <c r="B56" s="12" t="s">
        <v>107</v>
      </c>
      <c r="C56" s="13" t="s">
        <v>23</v>
      </c>
      <c r="D56" s="12" t="s">
        <v>24</v>
      </c>
      <c r="E56" s="14" t="s">
        <v>80</v>
      </c>
      <c r="F56" s="14" t="s">
        <v>55</v>
      </c>
      <c r="G56" s="15">
        <v>49800</v>
      </c>
      <c r="H56" s="15">
        <v>0</v>
      </c>
      <c r="I56" s="15">
        <f t="shared" si="8"/>
        <v>49800</v>
      </c>
    </row>
    <row r="57" spans="1:9" ht="11.25">
      <c r="A57" s="11">
        <v>22</v>
      </c>
      <c r="B57" s="12" t="s">
        <v>108</v>
      </c>
      <c r="C57" s="13" t="s">
        <v>23</v>
      </c>
      <c r="D57" s="12" t="s">
        <v>24</v>
      </c>
      <c r="E57" s="14" t="s">
        <v>81</v>
      </c>
      <c r="F57" s="14" t="s">
        <v>55</v>
      </c>
      <c r="G57" s="15">
        <v>200100</v>
      </c>
      <c r="H57" s="15">
        <v>0</v>
      </c>
      <c r="I57" s="15">
        <f t="shared" si="8"/>
        <v>200100</v>
      </c>
    </row>
    <row r="58" spans="1:9" ht="22.5">
      <c r="A58" s="11">
        <v>23</v>
      </c>
      <c r="B58" s="12" t="s">
        <v>109</v>
      </c>
      <c r="C58" s="13" t="s">
        <v>110</v>
      </c>
      <c r="D58" s="12" t="s">
        <v>111</v>
      </c>
      <c r="E58" s="14" t="s">
        <v>80</v>
      </c>
      <c r="F58" s="14" t="s">
        <v>55</v>
      </c>
      <c r="G58" s="15">
        <v>53100</v>
      </c>
      <c r="H58" s="15">
        <v>0</v>
      </c>
      <c r="I58" s="15">
        <f t="shared" si="8"/>
        <v>53100</v>
      </c>
    </row>
    <row r="59" spans="1:9" ht="22.5">
      <c r="A59" s="11">
        <v>24</v>
      </c>
      <c r="B59" s="12" t="s">
        <v>112</v>
      </c>
      <c r="C59" s="13" t="s">
        <v>110</v>
      </c>
      <c r="D59" s="12" t="s">
        <v>111</v>
      </c>
      <c r="E59" s="14" t="s">
        <v>81</v>
      </c>
      <c r="F59" s="14" t="s">
        <v>55</v>
      </c>
      <c r="G59" s="15">
        <v>38500</v>
      </c>
      <c r="H59" s="15">
        <v>0</v>
      </c>
      <c r="I59" s="15">
        <f t="shared" si="8"/>
        <v>38500</v>
      </c>
    </row>
    <row r="60" spans="1:9" ht="12.95" customHeight="1">
      <c r="A60" s="11">
        <v>25</v>
      </c>
      <c r="B60" s="12" t="s">
        <v>113</v>
      </c>
      <c r="C60" s="13" t="s">
        <v>73</v>
      </c>
      <c r="D60" s="12" t="s">
        <v>74</v>
      </c>
      <c r="E60" s="14" t="s">
        <v>80</v>
      </c>
      <c r="F60" s="14" t="s">
        <v>55</v>
      </c>
      <c r="G60" s="15">
        <v>46500</v>
      </c>
      <c r="H60" s="15">
        <v>0</v>
      </c>
      <c r="I60" s="15">
        <f t="shared" si="8"/>
        <v>46500</v>
      </c>
    </row>
    <row r="61" spans="1:9" ht="12.95" customHeight="1">
      <c r="A61" s="11">
        <v>26</v>
      </c>
      <c r="B61" s="12" t="s">
        <v>114</v>
      </c>
      <c r="C61" s="13" t="s">
        <v>73</v>
      </c>
      <c r="D61" s="12" t="s">
        <v>74</v>
      </c>
      <c r="E61" s="14" t="s">
        <v>81</v>
      </c>
      <c r="F61" s="14" t="s">
        <v>55</v>
      </c>
      <c r="G61" s="15">
        <v>8500</v>
      </c>
      <c r="H61" s="15">
        <v>0</v>
      </c>
      <c r="I61" s="15">
        <f t="shared" si="8"/>
        <v>8500</v>
      </c>
    </row>
    <row r="62" spans="1:9" ht="12.95" customHeight="1">
      <c r="A62" s="11">
        <v>27</v>
      </c>
      <c r="B62" s="12" t="s">
        <v>115</v>
      </c>
      <c r="C62" s="13" t="s">
        <v>58</v>
      </c>
      <c r="D62" s="12" t="s">
        <v>59</v>
      </c>
      <c r="E62" s="14" t="s">
        <v>80</v>
      </c>
      <c r="F62" s="14" t="s">
        <v>55</v>
      </c>
      <c r="G62" s="15">
        <v>132700</v>
      </c>
      <c r="H62" s="15">
        <v>0</v>
      </c>
      <c r="I62" s="15">
        <f t="shared" si="8"/>
        <v>132700</v>
      </c>
    </row>
    <row r="63" spans="1:9" ht="12.95" customHeight="1">
      <c r="A63" s="11">
        <v>28</v>
      </c>
      <c r="B63" s="12" t="s">
        <v>116</v>
      </c>
      <c r="C63" s="13" t="s">
        <v>58</v>
      </c>
      <c r="D63" s="12" t="s">
        <v>59</v>
      </c>
      <c r="E63" s="14" t="s">
        <v>81</v>
      </c>
      <c r="F63" s="14" t="s">
        <v>55</v>
      </c>
      <c r="G63" s="15">
        <v>14600</v>
      </c>
      <c r="H63" s="15">
        <v>0</v>
      </c>
      <c r="I63" s="15">
        <f t="shared" si="8"/>
        <v>14600</v>
      </c>
    </row>
    <row r="64" spans="1:9" ht="12.95" customHeight="1">
      <c r="A64" s="11">
        <v>29</v>
      </c>
      <c r="B64" s="12" t="s">
        <v>117</v>
      </c>
      <c r="C64" s="13" t="s">
        <v>25</v>
      </c>
      <c r="D64" s="12" t="s">
        <v>26</v>
      </c>
      <c r="E64" s="14" t="s">
        <v>80</v>
      </c>
      <c r="F64" s="14" t="s">
        <v>55</v>
      </c>
      <c r="G64" s="15">
        <v>19900</v>
      </c>
      <c r="H64" s="15">
        <v>0</v>
      </c>
      <c r="I64" s="15">
        <f t="shared" si="8"/>
        <v>19900</v>
      </c>
    </row>
    <row r="65" spans="1:9" ht="12.95" customHeight="1">
      <c r="A65" s="11">
        <v>30</v>
      </c>
      <c r="B65" s="12" t="s">
        <v>118</v>
      </c>
      <c r="C65" s="13" t="s">
        <v>25</v>
      </c>
      <c r="D65" s="12" t="s">
        <v>119</v>
      </c>
      <c r="E65" s="14" t="s">
        <v>81</v>
      </c>
      <c r="F65" s="14" t="s">
        <v>55</v>
      </c>
      <c r="G65" s="15">
        <v>20200</v>
      </c>
      <c r="H65" s="15">
        <v>0</v>
      </c>
      <c r="I65" s="15">
        <f t="shared" si="8"/>
        <v>20200</v>
      </c>
    </row>
    <row r="66" spans="1:9" ht="12.95" customHeight="1">
      <c r="A66" s="11">
        <v>31</v>
      </c>
      <c r="B66" s="12" t="s">
        <v>120</v>
      </c>
      <c r="C66" s="13" t="s">
        <v>27</v>
      </c>
      <c r="D66" s="12" t="s">
        <v>28</v>
      </c>
      <c r="E66" s="14" t="s">
        <v>80</v>
      </c>
      <c r="F66" s="14" t="s">
        <v>55</v>
      </c>
      <c r="G66" s="15">
        <v>185800</v>
      </c>
      <c r="H66" s="15">
        <v>0</v>
      </c>
      <c r="I66" s="15">
        <f t="shared" si="8"/>
        <v>185800</v>
      </c>
    </row>
    <row r="67" spans="1:9" ht="12.95" customHeight="1">
      <c r="A67" s="11">
        <v>32</v>
      </c>
      <c r="B67" s="12" t="s">
        <v>121</v>
      </c>
      <c r="C67" s="13" t="s">
        <v>27</v>
      </c>
      <c r="D67" s="12" t="s">
        <v>28</v>
      </c>
      <c r="E67" s="14" t="s">
        <v>81</v>
      </c>
      <c r="F67" s="14" t="s">
        <v>55</v>
      </c>
      <c r="G67" s="15">
        <v>21900</v>
      </c>
      <c r="H67" s="15">
        <v>0</v>
      </c>
      <c r="I67" s="15">
        <f t="shared" si="8"/>
        <v>21900</v>
      </c>
    </row>
    <row r="68" spans="1:9" ht="12.95" customHeight="1">
      <c r="A68" s="11">
        <v>33</v>
      </c>
      <c r="B68" s="12" t="s">
        <v>122</v>
      </c>
      <c r="C68" s="13" t="s">
        <v>29</v>
      </c>
      <c r="D68" s="12" t="s">
        <v>30</v>
      </c>
      <c r="E68" s="14" t="s">
        <v>80</v>
      </c>
      <c r="F68" s="14" t="s">
        <v>55</v>
      </c>
      <c r="G68" s="15">
        <v>8000</v>
      </c>
      <c r="H68" s="15">
        <v>0</v>
      </c>
      <c r="I68" s="15">
        <f t="shared" si="8"/>
        <v>8000</v>
      </c>
    </row>
    <row r="69" spans="1:9" ht="12.95" customHeight="1">
      <c r="A69" s="11">
        <v>34</v>
      </c>
      <c r="B69" s="12" t="s">
        <v>123</v>
      </c>
      <c r="C69" s="13" t="s">
        <v>29</v>
      </c>
      <c r="D69" s="12" t="s">
        <v>30</v>
      </c>
      <c r="E69" s="14" t="s">
        <v>81</v>
      </c>
      <c r="F69" s="14" t="s">
        <v>55</v>
      </c>
      <c r="G69" s="15">
        <v>2900</v>
      </c>
      <c r="H69" s="15">
        <v>0</v>
      </c>
      <c r="I69" s="15">
        <f t="shared" si="8"/>
        <v>2900</v>
      </c>
    </row>
    <row r="70" spans="1:9" ht="12.95" customHeight="1">
      <c r="A70" s="11">
        <v>35</v>
      </c>
      <c r="B70" s="12" t="s">
        <v>124</v>
      </c>
      <c r="C70" s="13" t="s">
        <v>31</v>
      </c>
      <c r="D70" s="12" t="s">
        <v>32</v>
      </c>
      <c r="E70" s="14" t="s">
        <v>80</v>
      </c>
      <c r="F70" s="14" t="s">
        <v>55</v>
      </c>
      <c r="G70" s="15">
        <v>600</v>
      </c>
      <c r="H70" s="15">
        <v>0</v>
      </c>
      <c r="I70" s="15">
        <f t="shared" si="8"/>
        <v>600</v>
      </c>
    </row>
    <row r="71" spans="1:9" ht="12.95" customHeight="1">
      <c r="A71" s="11">
        <v>36</v>
      </c>
      <c r="B71" s="12" t="s">
        <v>125</v>
      </c>
      <c r="C71" s="13" t="s">
        <v>31</v>
      </c>
      <c r="D71" s="12" t="s">
        <v>32</v>
      </c>
      <c r="E71" s="14" t="s">
        <v>81</v>
      </c>
      <c r="F71" s="14" t="s">
        <v>55</v>
      </c>
      <c r="G71" s="15">
        <v>24800</v>
      </c>
      <c r="H71" s="15">
        <v>0</v>
      </c>
      <c r="I71" s="15">
        <f t="shared" si="8"/>
        <v>24800</v>
      </c>
    </row>
    <row r="72" spans="1:9" ht="12.95" customHeight="1">
      <c r="A72" s="11">
        <v>37</v>
      </c>
      <c r="B72" s="12" t="s">
        <v>126</v>
      </c>
      <c r="C72" s="13" t="s">
        <v>33</v>
      </c>
      <c r="D72" s="12" t="s">
        <v>34</v>
      </c>
      <c r="E72" s="14" t="s">
        <v>80</v>
      </c>
      <c r="F72" s="14" t="s">
        <v>55</v>
      </c>
      <c r="G72" s="15">
        <v>6600</v>
      </c>
      <c r="H72" s="15">
        <v>0</v>
      </c>
      <c r="I72" s="15">
        <f t="shared" si="8"/>
        <v>6600</v>
      </c>
    </row>
    <row r="73" spans="1:9" ht="12.95" customHeight="1">
      <c r="A73" s="11">
        <v>38</v>
      </c>
      <c r="B73" s="12" t="s">
        <v>127</v>
      </c>
      <c r="C73" s="13" t="s">
        <v>33</v>
      </c>
      <c r="D73" s="12" t="s">
        <v>34</v>
      </c>
      <c r="E73" s="14" t="s">
        <v>81</v>
      </c>
      <c r="F73" s="14" t="s">
        <v>55</v>
      </c>
      <c r="G73" s="15">
        <v>3200</v>
      </c>
      <c r="H73" s="15">
        <v>0</v>
      </c>
      <c r="I73" s="15">
        <f t="shared" si="8"/>
        <v>3200</v>
      </c>
    </row>
    <row r="74" spans="1:9" ht="12.95" customHeight="1">
      <c r="A74" s="11">
        <v>39</v>
      </c>
      <c r="B74" s="12" t="s">
        <v>128</v>
      </c>
      <c r="C74" s="13" t="s">
        <v>35</v>
      </c>
      <c r="D74" s="12" t="s">
        <v>36</v>
      </c>
      <c r="E74" s="14" t="s">
        <v>80</v>
      </c>
      <c r="F74" s="14" t="s">
        <v>55</v>
      </c>
      <c r="G74" s="15">
        <v>13100</v>
      </c>
      <c r="H74" s="15">
        <v>0</v>
      </c>
      <c r="I74" s="15">
        <f t="shared" si="8"/>
        <v>13100</v>
      </c>
    </row>
    <row r="75" spans="1:9" ht="12.95" customHeight="1">
      <c r="A75" s="11">
        <v>40</v>
      </c>
      <c r="B75" s="12" t="s">
        <v>129</v>
      </c>
      <c r="C75" s="13" t="s">
        <v>35</v>
      </c>
      <c r="D75" s="12" t="s">
        <v>36</v>
      </c>
      <c r="E75" s="14" t="s">
        <v>81</v>
      </c>
      <c r="F75" s="14" t="s">
        <v>55</v>
      </c>
      <c r="G75" s="15">
        <v>36600</v>
      </c>
      <c r="H75" s="15">
        <v>-15000</v>
      </c>
      <c r="I75" s="15">
        <f t="shared" si="8"/>
        <v>21600</v>
      </c>
    </row>
    <row r="76" spans="1:9" ht="12.95" customHeight="1">
      <c r="A76" s="11">
        <v>41</v>
      </c>
      <c r="B76" s="12" t="s">
        <v>130</v>
      </c>
      <c r="C76" s="13" t="s">
        <v>37</v>
      </c>
      <c r="D76" s="12" t="s">
        <v>38</v>
      </c>
      <c r="E76" s="14" t="s">
        <v>80</v>
      </c>
      <c r="F76" s="14" t="s">
        <v>55</v>
      </c>
      <c r="G76" s="15">
        <v>6600</v>
      </c>
      <c r="H76" s="15">
        <v>0</v>
      </c>
      <c r="I76" s="15">
        <f t="shared" si="8"/>
        <v>6600</v>
      </c>
    </row>
    <row r="77" spans="1:9" ht="12.95" customHeight="1">
      <c r="A77" s="11">
        <v>42</v>
      </c>
      <c r="B77" s="12" t="s">
        <v>131</v>
      </c>
      <c r="C77" s="13" t="s">
        <v>37</v>
      </c>
      <c r="D77" s="12" t="s">
        <v>38</v>
      </c>
      <c r="E77" s="14" t="s">
        <v>81</v>
      </c>
      <c r="F77" s="14" t="s">
        <v>55</v>
      </c>
      <c r="G77" s="15">
        <v>19100</v>
      </c>
      <c r="H77" s="15">
        <v>0</v>
      </c>
      <c r="I77" s="15">
        <f t="shared" si="8"/>
        <v>19100</v>
      </c>
    </row>
    <row r="78" spans="1:9" ht="12.95" customHeight="1">
      <c r="A78" s="11">
        <v>43</v>
      </c>
      <c r="B78" s="12" t="s">
        <v>132</v>
      </c>
      <c r="C78" s="13" t="s">
        <v>39</v>
      </c>
      <c r="D78" s="12" t="s">
        <v>40</v>
      </c>
      <c r="E78" s="14" t="s">
        <v>80</v>
      </c>
      <c r="F78" s="14" t="s">
        <v>55</v>
      </c>
      <c r="G78" s="15">
        <v>33200</v>
      </c>
      <c r="H78" s="15">
        <v>0</v>
      </c>
      <c r="I78" s="15">
        <f t="shared" si="8"/>
        <v>33200</v>
      </c>
    </row>
    <row r="79" spans="1:9" ht="22.5">
      <c r="A79" s="11">
        <v>44</v>
      </c>
      <c r="B79" s="12" t="s">
        <v>133</v>
      </c>
      <c r="C79" s="13" t="s">
        <v>42</v>
      </c>
      <c r="D79" s="12" t="s">
        <v>134</v>
      </c>
      <c r="E79" s="14" t="s">
        <v>80</v>
      </c>
      <c r="F79" s="14" t="s">
        <v>55</v>
      </c>
      <c r="G79" s="15">
        <v>2000</v>
      </c>
      <c r="H79" s="15">
        <v>0</v>
      </c>
      <c r="I79" s="15">
        <f t="shared" si="8"/>
        <v>2000</v>
      </c>
    </row>
    <row r="80" spans="1:9" ht="12.95" customHeight="1">
      <c r="A80" s="11">
        <v>45</v>
      </c>
      <c r="B80" s="12" t="s">
        <v>135</v>
      </c>
      <c r="C80" s="13" t="s">
        <v>43</v>
      </c>
      <c r="D80" s="12" t="s">
        <v>44</v>
      </c>
      <c r="E80" s="14" t="s">
        <v>80</v>
      </c>
      <c r="F80" s="14" t="s">
        <v>55</v>
      </c>
      <c r="G80" s="15">
        <v>17800</v>
      </c>
      <c r="H80" s="15">
        <v>0</v>
      </c>
      <c r="I80" s="15">
        <f t="shared" si="8"/>
        <v>17800</v>
      </c>
    </row>
    <row r="81" spans="1:9" ht="12.95" customHeight="1">
      <c r="A81" s="11">
        <v>46</v>
      </c>
      <c r="B81" s="12" t="s">
        <v>136</v>
      </c>
      <c r="C81" s="13" t="s">
        <v>43</v>
      </c>
      <c r="D81" s="12" t="s">
        <v>44</v>
      </c>
      <c r="E81" s="14" t="s">
        <v>81</v>
      </c>
      <c r="F81" s="14" t="s">
        <v>55</v>
      </c>
      <c r="G81" s="15">
        <v>56000</v>
      </c>
      <c r="H81" s="15">
        <v>0</v>
      </c>
      <c r="I81" s="15">
        <f t="shared" si="8"/>
        <v>56000</v>
      </c>
    </row>
    <row r="82" spans="1:9" ht="12.95" customHeight="1">
      <c r="A82" s="11">
        <v>47</v>
      </c>
      <c r="B82" s="12" t="s">
        <v>137</v>
      </c>
      <c r="C82" s="13" t="s">
        <v>45</v>
      </c>
      <c r="D82" s="12" t="s">
        <v>46</v>
      </c>
      <c r="E82" s="14" t="s">
        <v>80</v>
      </c>
      <c r="F82" s="14" t="s">
        <v>55</v>
      </c>
      <c r="G82" s="15">
        <v>1300</v>
      </c>
      <c r="H82" s="15">
        <v>0</v>
      </c>
      <c r="I82" s="15">
        <f t="shared" si="8"/>
        <v>1300</v>
      </c>
    </row>
    <row r="83" spans="1:9" ht="12.95" customHeight="1">
      <c r="A83" s="11">
        <v>48</v>
      </c>
      <c r="B83" s="12" t="s">
        <v>138</v>
      </c>
      <c r="C83" s="13" t="s">
        <v>139</v>
      </c>
      <c r="D83" s="12" t="s">
        <v>140</v>
      </c>
      <c r="E83" s="14" t="s">
        <v>80</v>
      </c>
      <c r="F83" s="14" t="s">
        <v>55</v>
      </c>
      <c r="G83" s="15">
        <v>300</v>
      </c>
      <c r="H83" s="15">
        <v>0</v>
      </c>
      <c r="I83" s="15">
        <f t="shared" si="8"/>
        <v>300</v>
      </c>
    </row>
    <row r="84" spans="1:9" ht="12.95" customHeight="1">
      <c r="A84" s="11">
        <v>49</v>
      </c>
      <c r="B84" s="12" t="s">
        <v>141</v>
      </c>
      <c r="C84" s="13" t="s">
        <v>47</v>
      </c>
      <c r="D84" s="12" t="s">
        <v>41</v>
      </c>
      <c r="E84" s="14" t="s">
        <v>80</v>
      </c>
      <c r="F84" s="14" t="s">
        <v>55</v>
      </c>
      <c r="G84" s="15">
        <v>400</v>
      </c>
      <c r="H84" s="15">
        <v>0</v>
      </c>
      <c r="I84" s="15">
        <f t="shared" si="8"/>
        <v>400</v>
      </c>
    </row>
    <row r="85" spans="1:9" ht="12.95" customHeight="1">
      <c r="A85" s="6"/>
      <c r="B85" s="7"/>
      <c r="C85" s="8">
        <v>34</v>
      </c>
      <c r="D85" s="7" t="s">
        <v>71</v>
      </c>
      <c r="E85" s="9"/>
      <c r="F85" s="9"/>
      <c r="G85" s="10">
        <f>+G86+G87</f>
        <v>7800</v>
      </c>
      <c r="H85" s="10">
        <f>+H86+H87</f>
        <v>0</v>
      </c>
      <c r="I85" s="10">
        <f>+I86+I87</f>
        <v>7800</v>
      </c>
    </row>
    <row r="86" spans="1:9" ht="12.95" customHeight="1">
      <c r="A86" s="11">
        <v>50</v>
      </c>
      <c r="B86" s="12" t="s">
        <v>142</v>
      </c>
      <c r="C86" s="13" t="s">
        <v>48</v>
      </c>
      <c r="D86" s="12" t="s">
        <v>49</v>
      </c>
      <c r="E86" s="14" t="s">
        <v>81</v>
      </c>
      <c r="F86" s="14" t="s">
        <v>55</v>
      </c>
      <c r="G86" s="15">
        <v>7400</v>
      </c>
      <c r="H86" s="15">
        <v>0</v>
      </c>
      <c r="I86" s="15">
        <f>+G86+H86</f>
        <v>7400</v>
      </c>
    </row>
    <row r="87" spans="1:9" ht="12.95" customHeight="1">
      <c r="A87" s="11">
        <v>51</v>
      </c>
      <c r="B87" s="12" t="s">
        <v>143</v>
      </c>
      <c r="C87" s="13" t="s">
        <v>50</v>
      </c>
      <c r="D87" s="12" t="s">
        <v>51</v>
      </c>
      <c r="E87" s="14" t="s">
        <v>81</v>
      </c>
      <c r="F87" s="14" t="s">
        <v>55</v>
      </c>
      <c r="G87" s="15">
        <v>400</v>
      </c>
      <c r="H87" s="15">
        <v>0</v>
      </c>
      <c r="I87" s="15">
        <f>+G87+H87</f>
        <v>400</v>
      </c>
    </row>
    <row r="88" spans="1:9" ht="12.95" customHeight="1">
      <c r="A88" s="33" t="s">
        <v>144</v>
      </c>
      <c r="B88" s="33"/>
      <c r="C88" s="32"/>
      <c r="D88" s="33"/>
      <c r="E88" s="34"/>
      <c r="F88" s="34"/>
      <c r="G88" s="22">
        <f t="shared" ref="G88:I90" si="9">+G89</f>
        <v>2661500</v>
      </c>
      <c r="H88" s="22">
        <f t="shared" si="9"/>
        <v>0</v>
      </c>
      <c r="I88" s="22">
        <f t="shared" si="9"/>
        <v>2661500</v>
      </c>
    </row>
    <row r="89" spans="1:9" ht="12.95" customHeight="1">
      <c r="A89" s="36" t="s">
        <v>78</v>
      </c>
      <c r="B89" s="36"/>
      <c r="C89" s="35"/>
      <c r="D89" s="36"/>
      <c r="E89" s="37"/>
      <c r="F89" s="37"/>
      <c r="G89" s="38">
        <f t="shared" si="9"/>
        <v>2661500</v>
      </c>
      <c r="H89" s="38">
        <f t="shared" si="9"/>
        <v>0</v>
      </c>
      <c r="I89" s="38">
        <f t="shared" si="9"/>
        <v>2661500</v>
      </c>
    </row>
    <row r="90" spans="1:9" ht="12.95" customHeight="1">
      <c r="A90" s="40" t="s">
        <v>54</v>
      </c>
      <c r="B90" s="40"/>
      <c r="C90" s="39"/>
      <c r="D90" s="40"/>
      <c r="E90" s="41"/>
      <c r="F90" s="41"/>
      <c r="G90" s="42">
        <f>+G91</f>
        <v>2661500</v>
      </c>
      <c r="H90" s="42">
        <f t="shared" si="9"/>
        <v>0</v>
      </c>
      <c r="I90" s="42">
        <f t="shared" si="9"/>
        <v>2661500</v>
      </c>
    </row>
    <row r="91" spans="1:9" ht="22.5">
      <c r="A91" s="57"/>
      <c r="B91" s="7"/>
      <c r="C91" s="8">
        <v>42</v>
      </c>
      <c r="D91" s="7" t="s">
        <v>72</v>
      </c>
      <c r="E91" s="9"/>
      <c r="F91" s="9"/>
      <c r="G91" s="10">
        <f>SUM(G92:G98)</f>
        <v>2661500</v>
      </c>
      <c r="H91" s="10">
        <f>H92+H93+H94+H95+H96+H97+H98+H99</f>
        <v>0</v>
      </c>
      <c r="I91" s="10">
        <f>I92+I93+I94+I95+I96+I97+I98+I99</f>
        <v>2661500</v>
      </c>
    </row>
    <row r="92" spans="1:9" ht="12.95" customHeight="1">
      <c r="A92" s="11">
        <v>52</v>
      </c>
      <c r="B92" s="12" t="s">
        <v>145</v>
      </c>
      <c r="C92" s="13" t="s">
        <v>52</v>
      </c>
      <c r="D92" s="12" t="s">
        <v>53</v>
      </c>
      <c r="E92" s="61" t="s">
        <v>80</v>
      </c>
      <c r="F92" s="61" t="s">
        <v>55</v>
      </c>
      <c r="G92" s="15">
        <v>73300</v>
      </c>
      <c r="H92" s="15">
        <v>0</v>
      </c>
      <c r="I92" s="15">
        <f t="shared" ref="I92:I99" si="10">+G92+H92</f>
        <v>73300</v>
      </c>
    </row>
    <row r="93" spans="1:9" ht="12.95" customHeight="1">
      <c r="A93" s="11">
        <v>53</v>
      </c>
      <c r="B93" s="12" t="s">
        <v>146</v>
      </c>
      <c r="C93" s="13" t="s">
        <v>60</v>
      </c>
      <c r="D93" s="12" t="s">
        <v>61</v>
      </c>
      <c r="E93" s="61" t="s">
        <v>80</v>
      </c>
      <c r="F93" s="61" t="s">
        <v>55</v>
      </c>
      <c r="G93" s="15">
        <v>19900</v>
      </c>
      <c r="H93" s="15">
        <v>0</v>
      </c>
      <c r="I93" s="15">
        <f t="shared" si="10"/>
        <v>19900</v>
      </c>
    </row>
    <row r="94" spans="1:9" ht="12.95" customHeight="1">
      <c r="A94" s="11">
        <v>54</v>
      </c>
      <c r="B94" s="12" t="s">
        <v>147</v>
      </c>
      <c r="C94" s="13" t="s">
        <v>62</v>
      </c>
      <c r="D94" s="12" t="s">
        <v>63</v>
      </c>
      <c r="E94" s="61" t="s">
        <v>80</v>
      </c>
      <c r="F94" s="61" t="s">
        <v>55</v>
      </c>
      <c r="G94" s="15">
        <v>40300</v>
      </c>
      <c r="H94" s="15">
        <v>0</v>
      </c>
      <c r="I94" s="15">
        <f t="shared" si="10"/>
        <v>40300</v>
      </c>
    </row>
    <row r="95" spans="1:9" ht="12.95" customHeight="1">
      <c r="A95" s="11">
        <v>55</v>
      </c>
      <c r="B95" s="12" t="s">
        <v>148</v>
      </c>
      <c r="C95" s="13" t="s">
        <v>149</v>
      </c>
      <c r="D95" s="12" t="s">
        <v>68</v>
      </c>
      <c r="E95" s="61" t="s">
        <v>80</v>
      </c>
      <c r="F95" s="61" t="s">
        <v>55</v>
      </c>
      <c r="G95" s="15">
        <v>44900</v>
      </c>
      <c r="H95" s="15">
        <v>0</v>
      </c>
      <c r="I95" s="15">
        <f t="shared" si="10"/>
        <v>44900</v>
      </c>
    </row>
    <row r="96" spans="1:9" ht="12.95" customHeight="1">
      <c r="A96" s="11">
        <v>56</v>
      </c>
      <c r="B96" s="12" t="s">
        <v>150</v>
      </c>
      <c r="C96" s="13" t="s">
        <v>151</v>
      </c>
      <c r="D96" s="12" t="s">
        <v>152</v>
      </c>
      <c r="E96" s="61" t="s">
        <v>80</v>
      </c>
      <c r="F96" s="61" t="s">
        <v>55</v>
      </c>
      <c r="G96" s="15">
        <v>2439800</v>
      </c>
      <c r="H96" s="15">
        <v>0</v>
      </c>
      <c r="I96" s="15">
        <f t="shared" si="10"/>
        <v>2439800</v>
      </c>
    </row>
    <row r="97" spans="1:10" ht="22.5">
      <c r="A97" s="11">
        <v>58</v>
      </c>
      <c r="B97" s="12" t="s">
        <v>153</v>
      </c>
      <c r="C97" s="62">
        <v>4233</v>
      </c>
      <c r="D97" s="12" t="s">
        <v>154</v>
      </c>
      <c r="E97" s="61" t="s">
        <v>80</v>
      </c>
      <c r="F97" s="61" t="s">
        <v>55</v>
      </c>
      <c r="G97" s="15">
        <v>20000</v>
      </c>
      <c r="H97" s="15">
        <v>0</v>
      </c>
      <c r="I97" s="15">
        <f t="shared" si="10"/>
        <v>20000</v>
      </c>
    </row>
    <row r="98" spans="1:10" ht="12.95" customHeight="1">
      <c r="A98" s="11">
        <v>57</v>
      </c>
      <c r="B98" s="12" t="s">
        <v>155</v>
      </c>
      <c r="C98" s="13" t="s">
        <v>64</v>
      </c>
      <c r="D98" s="12" t="s">
        <v>65</v>
      </c>
      <c r="E98" s="61" t="s">
        <v>80</v>
      </c>
      <c r="F98" s="61" t="s">
        <v>55</v>
      </c>
      <c r="G98" s="15">
        <v>23300</v>
      </c>
      <c r="H98" s="15">
        <v>0</v>
      </c>
      <c r="I98" s="15">
        <f t="shared" si="10"/>
        <v>23300</v>
      </c>
    </row>
    <row r="99" spans="1:10" ht="12.95" customHeight="1">
      <c r="A99" s="11">
        <v>59</v>
      </c>
      <c r="B99" s="12" t="s">
        <v>161</v>
      </c>
      <c r="C99" s="27" t="s">
        <v>162</v>
      </c>
      <c r="D99" s="16" t="s">
        <v>172</v>
      </c>
      <c r="E99" s="63" t="s">
        <v>80</v>
      </c>
      <c r="F99" s="61" t="s">
        <v>163</v>
      </c>
      <c r="G99" s="15">
        <v>0</v>
      </c>
      <c r="H99" s="15">
        <v>0</v>
      </c>
      <c r="I99" s="15">
        <f t="shared" si="10"/>
        <v>0</v>
      </c>
    </row>
    <row r="100" spans="1:10" ht="12.95" customHeight="1">
      <c r="A100" s="80" t="s">
        <v>66</v>
      </c>
      <c r="B100" s="80"/>
      <c r="C100" s="80"/>
      <c r="D100" s="80"/>
      <c r="E100" s="23"/>
      <c r="F100" s="23"/>
      <c r="G100" s="24"/>
      <c r="H100" s="24"/>
      <c r="I100" s="24"/>
    </row>
    <row r="101" spans="1:10" ht="12.95" customHeight="1">
      <c r="A101" s="46" t="s">
        <v>156</v>
      </c>
      <c r="B101" s="25" t="s">
        <v>157</v>
      </c>
      <c r="C101" s="26"/>
      <c r="D101" s="25"/>
      <c r="E101" s="46"/>
      <c r="F101" s="46"/>
      <c r="G101" s="15">
        <f>+G89+G27</f>
        <v>12348700</v>
      </c>
      <c r="H101" s="15">
        <f>+H89+H27</f>
        <v>450000</v>
      </c>
      <c r="I101" s="15">
        <f>+I89+I27</f>
        <v>12798700</v>
      </c>
    </row>
    <row r="102" spans="1:10" ht="12.95" customHeight="1" thickBot="1">
      <c r="A102" s="49" t="s">
        <v>158</v>
      </c>
      <c r="B102" s="47" t="s">
        <v>159</v>
      </c>
      <c r="C102" s="48"/>
      <c r="D102" s="47"/>
      <c r="E102" s="49"/>
      <c r="F102" s="49"/>
      <c r="G102" s="50">
        <f>+G28</f>
        <v>5889160</v>
      </c>
      <c r="H102" s="50">
        <f>H57+H39</f>
        <v>0</v>
      </c>
      <c r="I102" s="50">
        <f>G102+H102</f>
        <v>5889160</v>
      </c>
    </row>
    <row r="103" spans="1:10" ht="12.95" customHeight="1" thickTop="1">
      <c r="A103" s="46"/>
      <c r="B103" s="64" t="s">
        <v>67</v>
      </c>
      <c r="D103" s="46"/>
      <c r="E103" s="46"/>
      <c r="F103" s="46"/>
      <c r="G103" s="51">
        <f>+G101+G102</f>
        <v>18237860</v>
      </c>
      <c r="H103" s="51">
        <f>+H101+H102</f>
        <v>450000</v>
      </c>
      <c r="I103" s="51">
        <f>+I101+I102</f>
        <v>18687860</v>
      </c>
    </row>
    <row r="105" spans="1:10" ht="21" customHeight="1">
      <c r="G105" s="53" t="s">
        <v>170</v>
      </c>
      <c r="H105" s="53"/>
    </row>
    <row r="106" spans="1:10" ht="12.95" customHeight="1">
      <c r="G106" s="79" t="s">
        <v>178</v>
      </c>
      <c r="H106" s="79"/>
    </row>
    <row r="109" spans="1:10" ht="12.95" customHeight="1">
      <c r="H109" s="52"/>
      <c r="I109" s="53"/>
      <c r="J109" s="53"/>
    </row>
    <row r="110" spans="1:10" ht="12.95" customHeight="1">
      <c r="H110" s="11"/>
      <c r="I110" s="11"/>
      <c r="J110" s="52"/>
    </row>
    <row r="111" spans="1:10" ht="12.95" customHeight="1">
      <c r="H111" s="52"/>
      <c r="I111" s="53"/>
      <c r="J111" s="53"/>
    </row>
  </sheetData>
  <mergeCells count="15">
    <mergeCell ref="G106:H106"/>
    <mergeCell ref="A100:D100"/>
    <mergeCell ref="A1:D1"/>
    <mergeCell ref="A7:I7"/>
    <mergeCell ref="A9:I9"/>
    <mergeCell ref="A11:I11"/>
    <mergeCell ref="A12:I12"/>
    <mergeCell ref="A14:I14"/>
    <mergeCell ref="A16:I16"/>
    <mergeCell ref="A18:I18"/>
    <mergeCell ref="A2:D2"/>
    <mergeCell ref="A3:D3"/>
    <mergeCell ref="A4:D4"/>
    <mergeCell ref="A5:D5"/>
    <mergeCell ref="A6:D6"/>
  </mergeCells>
  <phoneticPr fontId="13" type="noConversion"/>
  <pageMargins left="0" right="0" top="0.39370078740157483" bottom="0" header="0" footer="0"/>
  <pageSetup paperSize="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54F42DBFD7C148867161AF5CC0B9C1" ma:contentTypeVersion="4" ma:contentTypeDescription="Create a new document." ma:contentTypeScope="" ma:versionID="ac5685e83a7cdaae7d6cfe2de182b5ae">
  <xsd:schema xmlns:xsd="http://www.w3.org/2001/XMLSchema" xmlns:xs="http://www.w3.org/2001/XMLSchema" xmlns:p="http://schemas.microsoft.com/office/2006/metadata/properties" xmlns:ns2="fd898be4-cf64-4b49-8711-4dafbe78ad8c" targetNamespace="http://schemas.microsoft.com/office/2006/metadata/properties" ma:root="true" ma:fieldsID="42e0e7f3f8540698f70e2402f3fb4512" ns2:_="">
    <xsd:import namespace="fd898be4-cf64-4b49-8711-4dafbe78ad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98be4-cf64-4b49-8711-4dafbe78a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8A8FC-66AD-4397-A000-8033F7687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98be4-cf64-4b49-8711-4dafbe78ad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0EF9C0-AD16-4211-92FE-D1AC28EEC9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9E7474-105B-429C-BB88-786226E8126E}">
  <ds:schemaRefs>
    <ds:schemaRef ds:uri="http://purl.org/dc/elements/1.1/"/>
    <ds:schemaRef ds:uri="http://schemas.microsoft.com/office/2006/metadata/properties"/>
    <ds:schemaRef ds:uri="http://purl.org/dc/terms/"/>
    <ds:schemaRef ds:uri="fd898be4-cf64-4b49-8711-4dafbe78ad8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PRIJEDLOG JVP</vt:lpstr>
      <vt:lpstr>'PRIJEDLOG JVP'!Ispis_naslova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Latinčić</dc:creator>
  <cp:lastModifiedBy>Šef računovodstva</cp:lastModifiedBy>
  <cp:lastPrinted>2024-09-27T10:24:55Z</cp:lastPrinted>
  <dcterms:created xsi:type="dcterms:W3CDTF">2023-02-02T08:34:31Z</dcterms:created>
  <dcterms:modified xsi:type="dcterms:W3CDTF">2024-12-16T11:08:25Z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0x0101001754F42DBFD7C148867161AF5CC0B9C1</vt:lpwstr>
  </property>
</Properties>
</file>